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Work Log &amp; Tasks" sheetId="1" state="visible" r:id="rId1"/>
    <sheet xmlns:r="http://schemas.openxmlformats.org/officeDocument/2006/relationships" name="Standup &amp; Team Summary" sheetId="2" state="visible" r:id="rId2"/>
    <sheet xmlns:r="http://schemas.openxmlformats.org/officeDocument/2006/relationships" name="Reference_Tables" sheetId="3" state="visible" r:id="rId3"/>
  </sheets>
  <definedNames>
    <definedName name="_xlnm._FilterDatabase" localSheetId="0" hidden="1">'Daily Work Log &amp; Tasks'!$A$5:$L$1000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 &quot;hrs&quot;"/>
    <numFmt numFmtId="165" formatCode="yyyy-mm-dd"/>
    <numFmt numFmtId="166" formatCode="0.0"/>
    <numFmt numFmtId="167" formatCode="0.0%"/>
  </numFmts>
  <fonts count="19">
    <font>
      <name val="Calibri"/>
      <family val="2"/>
      <color theme="1"/>
      <sz val="11"/>
      <scheme val="minor"/>
    </font>
    <font>
      <name val="Segoe UI"/>
      <b val="1"/>
      <color rgb="00FFFFFF"/>
      <sz val="10"/>
    </font>
    <font>
      <name val="Segoe UI"/>
      <color rgb="001E293B"/>
      <sz val="9.5"/>
    </font>
    <font>
      <name val="Segoe UI"/>
      <b val="1"/>
      <color rgb="00003366"/>
      <sz val="14"/>
    </font>
    <font>
      <name val="Segoe UI"/>
      <i val="1"/>
      <color rgb="005A6070"/>
      <sz val="9"/>
    </font>
    <font>
      <name val="Segoe UI"/>
      <b val="1"/>
      <color rgb="005A6070"/>
      <sz val="8.5"/>
    </font>
    <font>
      <name val="Segoe UI"/>
      <b val="1"/>
      <color rgb="00003366"/>
      <sz val="13"/>
    </font>
    <font>
      <name val="Segoe UI"/>
      <b val="1"/>
      <color rgb="000284C7"/>
      <sz val="13"/>
    </font>
    <font>
      <name val="Segoe UI"/>
      <b val="1"/>
      <color rgb="006D28D9"/>
      <sz val="13"/>
    </font>
    <font>
      <name val="Segoe UI"/>
      <b val="1"/>
      <color rgb="00475569"/>
      <sz val="13"/>
    </font>
    <font>
      <name val="Segoe UI"/>
      <b val="1"/>
      <color rgb="0016A34A"/>
      <sz val="10"/>
    </font>
    <font>
      <name val="Segoe UI"/>
      <b val="1"/>
      <color rgb="001E293B"/>
      <sz val="9.5"/>
    </font>
    <font>
      <name val="Segoe UI"/>
      <b val="1"/>
      <color rgb="00D97706"/>
      <sz val="9.5"/>
    </font>
    <font>
      <name val="Segoe UI"/>
      <b val="1"/>
      <color rgb="00EA580C"/>
      <sz val="9.5"/>
    </font>
    <font>
      <name val="Segoe UI"/>
      <b val="1"/>
      <color rgb="0016A34A"/>
      <sz val="9.5"/>
    </font>
    <font>
      <name val="Segoe UI"/>
      <b val="1"/>
      <color rgb="00003366"/>
      <sz val="10"/>
    </font>
    <font>
      <name val="Segoe UI"/>
      <b val="1"/>
      <color rgb="000284C7"/>
      <sz val="11"/>
    </font>
    <font>
      <name val="Segoe UI"/>
      <b val="1"/>
      <color rgb="006D28D9"/>
      <sz val="11"/>
    </font>
    <font>
      <name val="Segoe UI"/>
      <b val="1"/>
      <color rgb="00475569"/>
      <sz val="11"/>
    </font>
  </fonts>
  <fills count="8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E8F0FB"/>
        <bgColor rgb="00E8F0FB"/>
      </patternFill>
    </fill>
    <fill>
      <patternFill patternType="solid">
        <fgColor rgb="00E0F2FE"/>
        <bgColor rgb="00E0F2FE"/>
      </patternFill>
    </fill>
    <fill>
      <patternFill patternType="solid">
        <fgColor rgb="00F3E8FF"/>
        <bgColor rgb="00F3E8FF"/>
      </patternFill>
    </fill>
    <fill>
      <patternFill patternType="solid">
        <fgColor rgb="00F1F5F9"/>
        <bgColor rgb="00F1F5F9"/>
      </patternFill>
    </fill>
    <fill>
      <patternFill patternType="solid">
        <fgColor rgb="00F8FAFC"/>
        <bgColor rgb="00F8FAFC"/>
      </patternFill>
    </fill>
  </fills>
  <borders count="4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002244"/>
      </left>
      <right style="thin">
        <color rgb="00002244"/>
      </right>
      <top style="medium">
        <color rgb="00002244"/>
      </top>
      <bottom style="medium">
        <color rgb="00002244"/>
      </bottom>
    </border>
    <border>
      <left style="thin">
        <color rgb="00D1D5DB"/>
      </left>
      <right style="thin">
        <color rgb="00D1D5DB"/>
      </right>
      <top style="thin">
        <color rgb="00003366"/>
      </top>
      <bottom style="double">
        <color rgb="00003366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4" fontId="6" fillId="3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  <xf numFmtId="164" fontId="8" fillId="5" borderId="1" applyAlignment="1" pivotButton="0" quotePrefix="0" xfId="0">
      <alignment horizontal="center" vertical="center"/>
    </xf>
    <xf numFmtId="164" fontId="9" fillId="6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10" fillId="3" borderId="1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center" wrapText="1"/>
    </xf>
    <xf numFmtId="0" fontId="11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66" fontId="11" fillId="7" borderId="1" applyAlignment="1" pivotButton="0" quotePrefix="0" xfId="0">
      <alignment horizontal="right" vertical="center"/>
    </xf>
    <xf numFmtId="0" fontId="12" fillId="7" borderId="1" applyAlignment="1" pivotButton="0" quotePrefix="0" xfId="0">
      <alignment horizontal="center" vertical="center"/>
    </xf>
    <xf numFmtId="0" fontId="13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6" fontId="11" fillId="0" borderId="1" applyAlignment="1" pivotButton="0" quotePrefix="0" xfId="0">
      <alignment horizontal="right" vertical="center"/>
    </xf>
    <xf numFmtId="0" fontId="14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4" fillId="7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/>
    </xf>
    <xf numFmtId="166" fontId="2" fillId="0" borderId="1" applyAlignment="1" pivotButton="0" quotePrefix="0" xfId="0">
      <alignment horizontal="right" vertical="center"/>
    </xf>
    <xf numFmtId="167" fontId="11" fillId="0" borderId="1" applyAlignment="1" pivotButton="0" quotePrefix="0" xfId="0">
      <alignment horizontal="right" vertical="center"/>
    </xf>
    <xf numFmtId="0" fontId="11" fillId="7" borderId="1" applyAlignment="1" pivotButton="0" quotePrefix="0" xfId="0">
      <alignment horizontal="left" vertical="center"/>
    </xf>
    <xf numFmtId="166" fontId="2" fillId="7" borderId="1" applyAlignment="1" pivotButton="0" quotePrefix="0" xfId="0">
      <alignment horizontal="right" vertical="center"/>
    </xf>
    <xf numFmtId="167" fontId="11" fillId="7" borderId="1" applyAlignment="1" pivotButton="0" quotePrefix="0" xfId="0">
      <alignment horizontal="right" vertical="center"/>
    </xf>
    <xf numFmtId="0" fontId="15" fillId="3" borderId="3" applyAlignment="1" pivotButton="0" quotePrefix="0" xfId="0">
      <alignment horizontal="left" vertical="center"/>
    </xf>
    <xf numFmtId="166" fontId="6" fillId="3" borderId="3" applyAlignment="1" pivotButton="0" quotePrefix="0" xfId="0">
      <alignment horizontal="right" vertical="center"/>
    </xf>
    <xf numFmtId="166" fontId="16" fillId="3" borderId="3" applyAlignment="1" pivotButton="0" quotePrefix="0" xfId="0">
      <alignment horizontal="right" vertical="center"/>
    </xf>
    <xf numFmtId="166" fontId="17" fillId="3" borderId="3" applyAlignment="1" pivotButton="0" quotePrefix="0" xfId="0">
      <alignment horizontal="right" vertical="center"/>
    </xf>
    <xf numFmtId="166" fontId="18" fillId="3" borderId="3" applyAlignment="1" pivotButton="0" quotePrefix="0" xfId="0">
      <alignment horizontal="right" vertical="center"/>
    </xf>
    <xf numFmtId="0" fontId="10" fillId="3" borderId="3" applyAlignment="1" pivotButton="0" quotePrefix="0" xfId="0">
      <alignment horizontal="center" vertical="center"/>
    </xf>
    <xf numFmtId="167" fontId="6" fillId="3" borderId="3" applyAlignment="1" pivotButton="0" quotePrefix="0" xfId="0">
      <alignment horizontal="right" vertical="center"/>
    </xf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3" customWidth="1" min="2" max="2"/>
    <col width="22" customWidth="1" min="3" max="3"/>
    <col width="23" customWidth="1" min="4" max="4"/>
    <col width="28" customWidth="1" min="5" max="5"/>
    <col width="48" customWidth="1" min="6" max="6"/>
    <col width="12" customWidth="1" min="7" max="7"/>
    <col width="16" customWidth="1" min="8" max="8"/>
    <col width="14" customWidth="1" min="9" max="9"/>
    <col width="48" customWidth="1" min="10" max="10"/>
    <col width="26" customWidth="1" min="11" max="11"/>
    <col width="20" customWidth="1" min="12" max="12"/>
  </cols>
  <sheetData>
    <row r="1" ht="25" customHeight="1">
      <c r="A1" s="1" t="inlineStr">
        <is>
          <t>SwiftPLM Consulting Services — Master Daily Work Log &amp; Tasks Database</t>
        </is>
      </c>
    </row>
    <row r="2" ht="18" customHeight="1">
      <c r="A2" s="2" t="inlineStr">
        <is>
          <t>Central transaction database for team daily activities, billable client hours, training upskilling, and standup tracking. Compatible with CS Support Dashboard (cs.swiftplm.com).</t>
        </is>
      </c>
    </row>
    <row r="3" ht="22" customHeight="1">
      <c r="A3" s="3" t="inlineStr">
        <is>
          <t>TOTAL LOGGED</t>
        </is>
      </c>
      <c r="B3" s="4" t="n"/>
      <c r="C3" s="5" t="inlineStr">
        <is>
          <t>PROJECT (BILLABLE)</t>
        </is>
      </c>
      <c r="D3" s="4" t="n"/>
      <c r="E3" s="6" t="inlineStr">
        <is>
          <t>TRAINING (UPSKILLING)</t>
        </is>
      </c>
      <c r="F3" s="4" t="n"/>
      <c r="G3" s="7" t="inlineStr">
        <is>
          <t>INTERNAL / ADMIN</t>
        </is>
      </c>
      <c r="H3" s="4" t="n"/>
      <c r="I3" s="3" t="inlineStr">
        <is>
          <t>ACTIVE TEAM MEMBERS</t>
        </is>
      </c>
      <c r="J3" s="4" t="n"/>
      <c r="K3" s="3" t="inlineStr">
        <is>
          <t>STATUS SUMMARY</t>
        </is>
      </c>
      <c r="L3" s="4" t="n"/>
    </row>
    <row r="4" ht="22" customHeight="1">
      <c r="A4" s="8">
        <f>SUBTOTAL(109, G6:G1000)</f>
        <v/>
      </c>
      <c r="B4" s="4" t="n"/>
      <c r="C4" s="9">
        <f>SUMIFS(G6:G1000, D6:D1000, "Project (Billable)")</f>
        <v/>
      </c>
      <c r="D4" s="4" t="n"/>
      <c r="E4" s="10">
        <f>SUMIFS(G6:G1000, D6:D1000, "Training (Upskilling)")</f>
        <v/>
      </c>
      <c r="F4" s="4" t="n"/>
      <c r="G4" s="11">
        <f>SUMIFS(G6:G1000, D6:D1000, "Internal / Admin")</f>
        <v/>
      </c>
      <c r="H4" s="4" t="n"/>
      <c r="I4" s="12" t="inlineStr">
        <is>
          <t>13 Consultants</t>
        </is>
      </c>
      <c r="J4" s="4" t="n"/>
      <c r="K4" s="13">
        <f>COUNTIF(H6:H1000, "Completed") &amp; " Done, " &amp; COUNTIF(H6:H1000, "In Progress") &amp; " WIP"</f>
        <v/>
      </c>
      <c r="L4" s="4" t="n"/>
    </row>
    <row r="5" ht="26" customHeight="1">
      <c r="A5" s="14" t="inlineStr">
        <is>
          <t>LOG ID</t>
        </is>
      </c>
      <c r="B5" s="14" t="inlineStr">
        <is>
          <t>DATE</t>
        </is>
      </c>
      <c r="C5" s="14" t="inlineStr">
        <is>
          <t>ENGINEER</t>
        </is>
      </c>
      <c r="D5" s="14" t="inlineStr">
        <is>
          <t>CATEGORY</t>
        </is>
      </c>
      <c r="E5" s="14" t="inlineStr">
        <is>
          <t>CLIENT / DOMAIN</t>
        </is>
      </c>
      <c r="F5" s="14" t="inlineStr">
        <is>
          <t>TASK DESCRIPTION</t>
        </is>
      </c>
      <c r="G5" s="14" t="inlineStr">
        <is>
          <t>HOURS</t>
        </is>
      </c>
      <c r="H5" s="14" t="inlineStr">
        <is>
          <t>STATUS</t>
        </is>
      </c>
      <c r="I5" s="14" t="inlineStr">
        <is>
          <t>PRIORITY</t>
        </is>
      </c>
      <c r="J5" s="14" t="inlineStr">
        <is>
          <t>STANDUP NOTES / BLOCKERS / DETAILS</t>
        </is>
      </c>
      <c r="K5" s="14" t="inlineStr">
        <is>
          <t>CREATED BY (UPN)</t>
        </is>
      </c>
      <c r="L5" s="14" t="inlineStr">
        <is>
          <t>CREATED AT</t>
        </is>
      </c>
    </row>
    <row r="6" ht="20" customHeight="1">
      <c r="A6" s="15" t="inlineStr">
        <is>
          <t>LOG-1001</t>
        </is>
      </c>
      <c r="B6" s="16" t="inlineStr">
        <is>
          <t>2026-09-09</t>
        </is>
      </c>
      <c r="C6" s="17" t="inlineStr">
        <is>
          <t>Viswateja Balla</t>
        </is>
      </c>
      <c r="D6" s="17" t="inlineStr">
        <is>
          <t>Project (Billable)</t>
        </is>
      </c>
      <c r="E6" s="17" t="inlineStr">
        <is>
          <t>CWG</t>
        </is>
      </c>
      <c r="F6" s="17" t="inlineStr">
        <is>
          <t>Windchill 13.1 Upgrade script validation and custom action testing</t>
        </is>
      </c>
      <c r="G6" s="18" t="n">
        <v>4.5</v>
      </c>
      <c r="H6" s="19" t="inlineStr">
        <is>
          <t>In Progress</t>
        </is>
      </c>
      <c r="I6" s="20" t="inlineStr">
        <is>
          <t>High</t>
        </is>
      </c>
      <c r="J6" s="17" t="inlineStr">
        <is>
          <t>Testing listeners on Dev2 environment; coordinating with CWG PLM team</t>
        </is>
      </c>
      <c r="K6" s="17" t="inlineStr">
        <is>
          <t>vballa@swiftplm.com</t>
        </is>
      </c>
      <c r="L6" s="21" t="inlineStr">
        <is>
          <t>2026-09-09 17:07:07</t>
        </is>
      </c>
    </row>
    <row r="7" ht="20" customHeight="1">
      <c r="A7" s="22" t="inlineStr">
        <is>
          <t>LOG-1002</t>
        </is>
      </c>
      <c r="B7" s="23" t="inlineStr">
        <is>
          <t>2026-09-09</t>
        </is>
      </c>
      <c r="C7" s="24" t="inlineStr">
        <is>
          <t>Viswateja Balla</t>
        </is>
      </c>
      <c r="D7" s="24" t="inlineStr">
        <is>
          <t>Training (Upskilling)</t>
        </is>
      </c>
      <c r="E7" s="24" t="inlineStr">
        <is>
          <t>Windchill Customization &amp; APIs</t>
        </is>
      </c>
      <c r="F7" s="24" t="inlineStr">
        <is>
          <t>Research and prototype ThingWorx REST API integration with Windchill WRS</t>
        </is>
      </c>
      <c r="G7" s="25" t="n">
        <v>2.5</v>
      </c>
      <c r="H7" s="26" t="inlineStr">
        <is>
          <t>Completed</t>
        </is>
      </c>
      <c r="I7" s="27" t="inlineStr">
        <is>
          <t>Medium</t>
        </is>
      </c>
      <c r="J7" s="24" t="inlineStr">
        <is>
          <t>Completed Swagger test suite and sample JSON payload builders</t>
        </is>
      </c>
      <c r="K7" s="24" t="inlineStr">
        <is>
          <t>vballa@swiftplm.com</t>
        </is>
      </c>
      <c r="L7" s="27" t="inlineStr">
        <is>
          <t>2026-09-09 17:07:07</t>
        </is>
      </c>
    </row>
    <row r="8" ht="20" customHeight="1">
      <c r="A8" s="15" t="inlineStr">
        <is>
          <t>LOG-1003</t>
        </is>
      </c>
      <c r="B8" s="16" t="inlineStr">
        <is>
          <t>2026-09-09</t>
        </is>
      </c>
      <c r="C8" s="17" t="inlineStr">
        <is>
          <t>Anagha Shete</t>
        </is>
      </c>
      <c r="D8" s="17" t="inlineStr">
        <is>
          <t>Project (Billable)</t>
        </is>
      </c>
      <c r="E8" s="17" t="inlineStr">
        <is>
          <t>bioMérieux</t>
        </is>
      </c>
      <c r="F8" s="17" t="inlineStr">
        <is>
          <t>CAD drawing consolidation template debugging and PDF conversion test</t>
        </is>
      </c>
      <c r="G8" s="18" t="n">
        <v>5</v>
      </c>
      <c r="H8" s="28" t="inlineStr">
        <is>
          <t>Completed</t>
        </is>
      </c>
      <c r="I8" s="20" t="inlineStr">
        <is>
          <t>High</t>
        </is>
      </c>
      <c r="J8" s="17" t="inlineStr">
        <is>
          <t>Resolved LibreOffice conversion spacing and header layout issue</t>
        </is>
      </c>
      <c r="K8" s="17" t="inlineStr">
        <is>
          <t>ashete@swiftplm.com</t>
        </is>
      </c>
      <c r="L8" s="21" t="inlineStr">
        <is>
          <t>2026-09-09 17:07:07</t>
        </is>
      </c>
    </row>
    <row r="9" ht="20" customHeight="1">
      <c r="A9" s="22" t="inlineStr">
        <is>
          <t>LOG-1004</t>
        </is>
      </c>
      <c r="B9" s="23" t="inlineStr">
        <is>
          <t>2026-09-09</t>
        </is>
      </c>
      <c r="C9" s="24" t="inlineStr">
        <is>
          <t>Babalu Shinde</t>
        </is>
      </c>
      <c r="D9" s="24" t="inlineStr">
        <is>
          <t>Training (Upskilling)</t>
        </is>
      </c>
      <c r="E9" s="24" t="inlineStr">
        <is>
          <t>Windchill Administration &amp; Config</t>
        </is>
      </c>
      <c r="F9" s="24" t="inlineStr">
        <is>
          <t>Windchill Lifecycle workflows, ACL security profiles &amp; OIR autonumbering lab</t>
        </is>
      </c>
      <c r="G9" s="25" t="n">
        <v>6</v>
      </c>
      <c r="H9" s="26" t="inlineStr">
        <is>
          <t>Completed</t>
        </is>
      </c>
      <c r="I9" s="27" t="inlineStr">
        <is>
          <t>Medium</t>
        </is>
      </c>
      <c r="J9" s="24" t="inlineStr">
        <is>
          <t>Completed hands-on configuration for multi-organization lifecycle templates</t>
        </is>
      </c>
      <c r="K9" s="24" t="inlineStr">
        <is>
          <t>bshinde@swiftplm.com</t>
        </is>
      </c>
      <c r="L9" s="27" t="inlineStr">
        <is>
          <t>2026-09-09 17:07:07</t>
        </is>
      </c>
    </row>
    <row r="10" ht="20" customHeight="1">
      <c r="A10" s="15" t="inlineStr">
        <is>
          <t>LOG-1005</t>
        </is>
      </c>
      <c r="B10" s="16" t="inlineStr">
        <is>
          <t>2026-09-09</t>
        </is>
      </c>
      <c r="C10" s="17" t="inlineStr">
        <is>
          <t>Anil Kumar</t>
        </is>
      </c>
      <c r="D10" s="17" t="inlineStr">
        <is>
          <t>Project (Billable)</t>
        </is>
      </c>
      <c r="E10" s="17" t="inlineStr">
        <is>
          <t>Detex</t>
        </is>
      </c>
      <c r="F10" s="17" t="inlineStr">
        <is>
          <t>Consulting Support Log task migration and review for project #260503</t>
        </is>
      </c>
      <c r="G10" s="18" t="n">
        <v>4</v>
      </c>
      <c r="H10" s="28" t="inlineStr">
        <is>
          <t>Completed</t>
        </is>
      </c>
      <c r="I10" s="20" t="inlineStr">
        <is>
          <t>High</t>
        </is>
      </c>
      <c r="J10" s="17" t="inlineStr">
        <is>
          <t>All 10 support tasks verified with customer stakeholder</t>
        </is>
      </c>
      <c r="K10" s="17" t="inlineStr">
        <is>
          <t>akumar@swiftplm.com</t>
        </is>
      </c>
      <c r="L10" s="21" t="inlineStr">
        <is>
          <t>2026-09-09 17:07:07</t>
        </is>
      </c>
    </row>
    <row r="11" ht="20" customHeight="1">
      <c r="A11" s="22" t="inlineStr">
        <is>
          <t>LOG-1006</t>
        </is>
      </c>
      <c r="B11" s="23" t="inlineStr">
        <is>
          <t>2026-09-09</t>
        </is>
      </c>
      <c r="C11" s="24" t="inlineStr">
        <is>
          <t>Anil Kumar</t>
        </is>
      </c>
      <c r="D11" s="24" t="inlineStr">
        <is>
          <t>Internal / Admin</t>
        </is>
      </c>
      <c r="E11" s="24" t="inlineStr">
        <is>
          <t>Daily Standup / Team Sync</t>
        </is>
      </c>
      <c r="F11" s="24" t="inlineStr">
        <is>
          <t>Team Daily Standup &amp; technical peer review for ArvinSango cycle 2</t>
        </is>
      </c>
      <c r="G11" s="25" t="n">
        <v>1.5</v>
      </c>
      <c r="H11" s="26" t="inlineStr">
        <is>
          <t>Completed</t>
        </is>
      </c>
      <c r="I11" s="27" t="inlineStr">
        <is>
          <t>Low</t>
        </is>
      </c>
      <c r="J11" s="24" t="inlineStr">
        <is>
          <t>Discussed SUM formula offset and sheet validation</t>
        </is>
      </c>
      <c r="K11" s="24" t="inlineStr">
        <is>
          <t>akumar@swiftplm.com</t>
        </is>
      </c>
      <c r="L11" s="27" t="inlineStr">
        <is>
          <t>2026-09-09 17:07:07</t>
        </is>
      </c>
    </row>
    <row r="12" ht="20" customHeight="1">
      <c r="A12" s="15" t="inlineStr">
        <is>
          <t>LOG-1007</t>
        </is>
      </c>
      <c r="B12" s="16" t="inlineStr">
        <is>
          <t>2026-09-09</t>
        </is>
      </c>
      <c r="C12" s="17" t="inlineStr">
        <is>
          <t>Sanket Jadhav</t>
        </is>
      </c>
      <c r="D12" s="17" t="inlineStr">
        <is>
          <t>Project (Billable)</t>
        </is>
      </c>
      <c r="E12" s="17" t="inlineStr">
        <is>
          <t>Amcor</t>
        </is>
      </c>
      <c r="F12" s="17" t="inlineStr">
        <is>
          <t>Amcor cycle 2 data validation and Windchill worker agent health check</t>
        </is>
      </c>
      <c r="G12" s="18" t="n">
        <v>5.5</v>
      </c>
      <c r="H12" s="28" t="inlineStr">
        <is>
          <t>Completed</t>
        </is>
      </c>
      <c r="I12" s="21" t="inlineStr">
        <is>
          <t>Medium</t>
        </is>
      </c>
      <c r="J12" s="17" t="inlineStr">
        <is>
          <t>Worker queues verified; no publishing backlogs</t>
        </is>
      </c>
      <c r="K12" s="17" t="inlineStr">
        <is>
          <t>sjadhav@swiftplm.com</t>
        </is>
      </c>
      <c r="L12" s="21" t="inlineStr">
        <is>
          <t>2026-09-09 17:07:07</t>
        </is>
      </c>
    </row>
    <row r="13" ht="20" customHeight="1">
      <c r="A13" s="22" t="inlineStr">
        <is>
          <t>LOG-1008</t>
        </is>
      </c>
      <c r="B13" s="23" t="inlineStr">
        <is>
          <t>2026-09-09</t>
        </is>
      </c>
      <c r="C13" s="24" t="inlineStr">
        <is>
          <t>Prajyot Jagtap</t>
        </is>
      </c>
      <c r="D13" s="24" t="inlineStr">
        <is>
          <t>Project (Billable)</t>
        </is>
      </c>
      <c r="E13" s="24" t="inlineStr">
        <is>
          <t>CWG</t>
        </is>
      </c>
      <c r="F13" s="24" t="inlineStr">
        <is>
          <t>Custom Change Notice save-as delegation API testing and debugging</t>
        </is>
      </c>
      <c r="G13" s="25" t="n">
        <v>6</v>
      </c>
      <c r="H13" s="29" t="inlineStr">
        <is>
          <t>In Progress</t>
        </is>
      </c>
      <c r="I13" s="30" t="inlineStr">
        <is>
          <t>High</t>
        </is>
      </c>
      <c r="J13" s="24" t="inlineStr">
        <is>
          <t>Root cause identified: unhandled null pointer during CAD attribute copy</t>
        </is>
      </c>
      <c r="K13" s="24" t="inlineStr">
        <is>
          <t>pjagtap@swiftplm.com</t>
        </is>
      </c>
      <c r="L13" s="27" t="inlineStr">
        <is>
          <t>2026-09-09 17:07:07</t>
        </is>
      </c>
    </row>
    <row r="14" ht="20" customHeight="1">
      <c r="A14" s="15" t="inlineStr">
        <is>
          <t>LOG-1009</t>
        </is>
      </c>
      <c r="B14" s="16" t="inlineStr">
        <is>
          <t>2026-09-09</t>
        </is>
      </c>
      <c r="C14" s="17" t="inlineStr">
        <is>
          <t>Pranav</t>
        </is>
      </c>
      <c r="D14" s="17" t="inlineStr">
        <is>
          <t>Training (Upskilling)</t>
        </is>
      </c>
      <c r="E14" s="17" t="inlineStr">
        <is>
          <t>Creo CAD Automation &amp; Toolkit</t>
        </is>
      </c>
      <c r="F14" s="17" t="inlineStr">
        <is>
          <t>PTC Creo Toolkit and automated drawing generation pipeline study</t>
        </is>
      </c>
      <c r="G14" s="18" t="n">
        <v>5</v>
      </c>
      <c r="H14" s="19" t="inlineStr">
        <is>
          <t>In Progress</t>
        </is>
      </c>
      <c r="I14" s="21" t="inlineStr">
        <is>
          <t>Medium</t>
        </is>
      </c>
      <c r="J14" s="17" t="inlineStr">
        <is>
          <t>Reviewing C++/Java bindings for Creo drawing title block updates</t>
        </is>
      </c>
      <c r="K14" s="17" t="inlineStr">
        <is>
          <t>pranav@swiftplm.com</t>
        </is>
      </c>
      <c r="L14" s="21" t="inlineStr">
        <is>
          <t>2026-09-09 17:07:07</t>
        </is>
      </c>
    </row>
    <row r="15" ht="20" customHeight="1">
      <c r="A15" s="22" t="inlineStr">
        <is>
          <t>LOG-1010</t>
        </is>
      </c>
      <c r="B15" s="23" t="inlineStr">
        <is>
          <t>2026-09-09</t>
        </is>
      </c>
      <c r="C15" s="24" t="inlineStr">
        <is>
          <t>Nandu B</t>
        </is>
      </c>
      <c r="D15" s="24" t="inlineStr">
        <is>
          <t>Project (Billable)</t>
        </is>
      </c>
      <c r="E15" s="24" t="inlineStr">
        <is>
          <t>CWG</t>
        </is>
      </c>
      <c r="F15" s="24" t="inlineStr">
        <is>
          <t>UAT testing test case review and drawing code sync validation</t>
        </is>
      </c>
      <c r="G15" s="25" t="n">
        <v>4.5</v>
      </c>
      <c r="H15" s="29" t="inlineStr">
        <is>
          <t>In Progress</t>
        </is>
      </c>
      <c r="I15" s="30" t="inlineStr">
        <is>
          <t>High</t>
        </is>
      </c>
      <c r="J15" s="24" t="inlineStr">
        <is>
          <t>Validating test cases with Viswateja post connection to CWG environment</t>
        </is>
      </c>
      <c r="K15" s="24" t="inlineStr">
        <is>
          <t>nandub@swiftplm.com</t>
        </is>
      </c>
      <c r="L15" s="27" t="inlineStr">
        <is>
          <t>2026-09-09 17:07:07</t>
        </is>
      </c>
    </row>
    <row r="16" ht="20" customHeight="1">
      <c r="A16" s="15" t="inlineStr">
        <is>
          <t>LOG-1011</t>
        </is>
      </c>
      <c r="B16" s="16" t="inlineStr">
        <is>
          <t>2026-09-09</t>
        </is>
      </c>
      <c r="C16" s="17" t="inlineStr">
        <is>
          <t>Gargee J</t>
        </is>
      </c>
      <c r="D16" s="17" t="inlineStr">
        <is>
          <t>Training (Upskilling)</t>
        </is>
      </c>
      <c r="E16" s="17" t="inlineStr">
        <is>
          <t>Windchill Customization &amp; APIs</t>
        </is>
      </c>
      <c r="F16" s="17" t="inlineStr">
        <is>
          <t>Windchill WRS REST services endpoint exploration and OAuth authentication test</t>
        </is>
      </c>
      <c r="G16" s="18" t="n">
        <v>6</v>
      </c>
      <c r="H16" s="28" t="inlineStr">
        <is>
          <t>Completed</t>
        </is>
      </c>
      <c r="I16" s="21" t="inlineStr">
        <is>
          <t>Medium</t>
        </is>
      </c>
      <c r="J16" s="17" t="inlineStr">
        <is>
          <t>Validated Swagger schema for parts, BOM, and change notices</t>
        </is>
      </c>
      <c r="K16" s="17" t="inlineStr">
        <is>
          <t>gj@swiftplm.com</t>
        </is>
      </c>
      <c r="L16" s="21" t="inlineStr">
        <is>
          <t>2026-09-09 17:07:07</t>
        </is>
      </c>
    </row>
    <row r="17" ht="20" customHeight="1">
      <c r="A17" s="22" t="inlineStr">
        <is>
          <t>LOG-1012</t>
        </is>
      </c>
      <c r="B17" s="23" t="inlineStr">
        <is>
          <t>2026-09-09</t>
        </is>
      </c>
      <c r="C17" s="24" t="inlineStr">
        <is>
          <t>Balaji Gapat</t>
        </is>
      </c>
      <c r="D17" s="24" t="inlineStr">
        <is>
          <t>Project (Billable)</t>
        </is>
      </c>
      <c r="E17" s="24" t="inlineStr">
        <is>
          <t>Rev Group</t>
        </is>
      </c>
      <c r="F17" s="24" t="inlineStr">
        <is>
          <t>Rev Group onboarding, cycle #260504 sheet verification and initial ticket queue setup</t>
        </is>
      </c>
      <c r="G17" s="25" t="n">
        <v>5</v>
      </c>
      <c r="H17" s="26" t="inlineStr">
        <is>
          <t>Completed</t>
        </is>
      </c>
      <c r="I17" s="27" t="inlineStr">
        <is>
          <t>Medium</t>
        </is>
      </c>
      <c r="J17" s="24" t="inlineStr">
        <is>
          <t>SharePoint cs_config.json sync confirmed</t>
        </is>
      </c>
      <c r="K17" s="24" t="inlineStr">
        <is>
          <t>bgapat@swiftplm.com</t>
        </is>
      </c>
      <c r="L17" s="27" t="inlineStr">
        <is>
          <t>2026-09-09 17:07:07</t>
        </is>
      </c>
    </row>
    <row r="18" ht="20" customHeight="1">
      <c r="A18" s="15" t="inlineStr">
        <is>
          <t>LOG-1013</t>
        </is>
      </c>
      <c r="B18" s="16" t="inlineStr">
        <is>
          <t>2026-09-08</t>
        </is>
      </c>
      <c r="C18" s="17" t="inlineStr">
        <is>
          <t>Ayyappa Kamuju</t>
        </is>
      </c>
      <c r="D18" s="17" t="inlineStr">
        <is>
          <t>Training (Upskilling)</t>
        </is>
      </c>
      <c r="E18" s="17" t="inlineStr">
        <is>
          <t>Azure Cloud &amp; SWA Architecture</t>
        </is>
      </c>
      <c r="F18" s="17" t="inlineStr">
        <is>
          <t>Azure Static Web Apps deployment pipeline and Oryx build analysis</t>
        </is>
      </c>
      <c r="G18" s="18" t="n">
        <v>6.5</v>
      </c>
      <c r="H18" s="28" t="inlineStr">
        <is>
          <t>Completed</t>
        </is>
      </c>
      <c r="I18" s="21" t="inlineStr">
        <is>
          <t>Medium</t>
        </is>
      </c>
      <c r="J18" s="17" t="inlineStr">
        <is>
          <t>Documented StaticSitesClient.exe standalone deployment steps</t>
        </is>
      </c>
      <c r="K18" s="17" t="inlineStr">
        <is>
          <t>akamuju@swiftplm.com</t>
        </is>
      </c>
      <c r="L18" s="21" t="inlineStr">
        <is>
          <t>2026-09-09 17:07:07</t>
        </is>
      </c>
    </row>
    <row r="19" ht="20" customHeight="1">
      <c r="A19" s="22" t="inlineStr">
        <is>
          <t>LOG-1014</t>
        </is>
      </c>
      <c r="B19" s="23" t="inlineStr">
        <is>
          <t>2026-09-08</t>
        </is>
      </c>
      <c r="C19" s="24" t="inlineStr">
        <is>
          <t>Sumit Wani</t>
        </is>
      </c>
      <c r="D19" s="24" t="inlineStr">
        <is>
          <t>Project (Billable)</t>
        </is>
      </c>
      <c r="E19" s="24" t="inlineStr">
        <is>
          <t>ArvinSango</t>
        </is>
      </c>
      <c r="F19" s="24" t="inlineStr">
        <is>
          <t>ArvinSango billing cycle 2 task execution and CAD publish error monitoring</t>
        </is>
      </c>
      <c r="G19" s="25" t="n">
        <v>5</v>
      </c>
      <c r="H19" s="26" t="inlineStr">
        <is>
          <t>Completed</t>
        </is>
      </c>
      <c r="I19" s="27" t="inlineStr">
        <is>
          <t>Medium</t>
        </is>
      </c>
      <c r="J19" s="24" t="inlineStr">
        <is>
          <t>Monitored CAD workers during large assembly check-in</t>
        </is>
      </c>
      <c r="K19" s="24" t="inlineStr">
        <is>
          <t>swani@swiftplm.com</t>
        </is>
      </c>
      <c r="L19" s="27" t="inlineStr">
        <is>
          <t>2026-09-09 17:07:07</t>
        </is>
      </c>
    </row>
    <row r="20" ht="20" customHeight="1">
      <c r="A20" s="15" t="inlineStr">
        <is>
          <t>LOG-1015</t>
        </is>
      </c>
      <c r="B20" s="16" t="inlineStr">
        <is>
          <t>2026-09-08</t>
        </is>
      </c>
      <c r="C20" s="17" t="inlineStr">
        <is>
          <t>Surender Kumar</t>
        </is>
      </c>
      <c r="D20" s="17" t="inlineStr">
        <is>
          <t>Project (Billable)</t>
        </is>
      </c>
      <c r="E20" s="17" t="inlineStr">
        <is>
          <t>bioMérieux</t>
        </is>
      </c>
      <c r="F20" s="17" t="inlineStr">
        <is>
          <t>bioMérieux consulting support log review and drawing metadata extraction script</t>
        </is>
      </c>
      <c r="G20" s="18" t="n">
        <v>5.5</v>
      </c>
      <c r="H20" s="28" t="inlineStr">
        <is>
          <t>Completed</t>
        </is>
      </c>
      <c r="I20" s="21" t="inlineStr">
        <is>
          <t>Medium</t>
        </is>
      </c>
      <c r="J20" s="17" t="inlineStr">
        <is>
          <t>Confirmed end dates and dynamic active cycle labels</t>
        </is>
      </c>
      <c r="K20" s="17" t="inlineStr">
        <is>
          <t>skumar@swiftplm.com</t>
        </is>
      </c>
      <c r="L20" s="21" t="inlineStr">
        <is>
          <t>2026-09-09 17:07:07</t>
        </is>
      </c>
    </row>
  </sheetData>
  <autoFilter ref="A5:L1000"/>
  <mergeCells count="14">
    <mergeCell ref="A4:B4"/>
    <mergeCell ref="G4:H4"/>
    <mergeCell ref="A2:L2"/>
    <mergeCell ref="E4:F4"/>
    <mergeCell ref="I4:J4"/>
    <mergeCell ref="A1:L1"/>
    <mergeCell ref="C4:D4"/>
    <mergeCell ref="K4:L4"/>
    <mergeCell ref="C3:D3"/>
    <mergeCell ref="A3:B3"/>
    <mergeCell ref="G3:H3"/>
    <mergeCell ref="E3:F3"/>
    <mergeCell ref="K3:L3"/>
    <mergeCell ref="I3:J3"/>
  </mergeCells>
  <dataValidations count="5">
    <dataValidation sqref="C6:C1000" showDropDown="0" showInputMessage="0" showErrorMessage="0" allowBlank="1" type="list">
      <formula1>Reference_Tables!$A$2:$A$14</formula1>
    </dataValidation>
    <dataValidation sqref="D6:D1000" showDropDown="0" showInputMessage="0" showErrorMessage="0" allowBlank="1" type="list">
      <formula1>Reference_Tables!$B$2:$B$5</formula1>
    </dataValidation>
    <dataValidation sqref="E6:E1000" showDropDown="0" showInputMessage="0" showErrorMessage="0" allowBlank="1" type="list">
      <formula1>Reference_Tables!$C$2:$C$19</formula1>
    </dataValidation>
    <dataValidation sqref="H6:H1000" showDropDown="0" showInputMessage="0" showErrorMessage="0" allowBlank="1" type="list">
      <formula1>Reference_Tables!$D$2:$D$5</formula1>
    </dataValidation>
    <dataValidation sqref="I6:I1000" showDropDown="0" showInputMessage="0" showErrorMessage="0" allowBlank="1" type="list">
      <formula1>Reference_Tables!$E$2:$E$5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4" customWidth="1" min="1" max="1"/>
    <col width="18" customWidth="1" min="2" max="2"/>
    <col width="20" customWidth="1" min="3" max="3"/>
    <col width="20" customWidth="1" min="4" max="4"/>
    <col width="22" customWidth="1" min="5" max="5"/>
    <col width="18" customWidth="1" min="6" max="6"/>
    <col width="18" customWidth="1" min="7" max="7"/>
    <col width="16" customWidth="1" min="8" max="8"/>
  </cols>
  <sheetData>
    <row r="1" ht="25" customHeight="1">
      <c r="A1" s="1" t="inlineStr">
        <is>
          <t>SwiftPLM Consulting Services — Team Daily Standup &amp; Workload Summary</t>
        </is>
      </c>
    </row>
    <row r="2" ht="18" customHeight="1">
      <c r="A2" s="2" t="inlineStr">
        <is>
          <t>Live executive summary per engineer: 8-hour target tracking, billable project allocation, and training effort.</t>
        </is>
      </c>
    </row>
    <row r="4" ht="26" customHeight="1">
      <c r="A4" s="14" t="inlineStr">
        <is>
          <t>ENGINEER</t>
        </is>
      </c>
      <c r="B4" s="14" t="inlineStr">
        <is>
          <t>DAILY GOAL (HRS)</t>
        </is>
      </c>
      <c r="C4" s="14" t="inlineStr">
        <is>
          <t>TOTAL LOGGED (HRS)</t>
        </is>
      </c>
      <c r="D4" s="14" t="inlineStr">
        <is>
          <t>PROJECT (BILLABLE)</t>
        </is>
      </c>
      <c r="E4" s="14" t="inlineStr">
        <is>
          <t>TRAINING (UPSKILLING)</t>
        </is>
      </c>
      <c r="F4" s="14" t="inlineStr">
        <is>
          <t>INTERNAL / ADMIN</t>
        </is>
      </c>
      <c r="G4" s="14" t="inlineStr">
        <is>
          <t>GOAL STATUS</t>
        </is>
      </c>
      <c r="H4" s="14" t="inlineStr">
        <is>
          <t>UTILIZATION %</t>
        </is>
      </c>
    </row>
    <row r="5" ht="21" customHeight="1">
      <c r="A5" s="31" t="inlineStr">
        <is>
          <t>Anagha Shete</t>
        </is>
      </c>
      <c r="B5" s="32" t="n">
        <v>8</v>
      </c>
      <c r="C5" s="25">
        <f>SUMIFS('Daily Work Log &amp; Tasks'!$G$6:$G$1000, 'Daily Work Log &amp; Tasks'!$C$6:$C$1000, A5)</f>
        <v/>
      </c>
      <c r="D5" s="32">
        <f>SUMIFS('Daily Work Log &amp; Tasks'!$G$6:$G$1000, 'Daily Work Log &amp; Tasks'!$C$6:$C$1000, A5, 'Daily Work Log &amp; Tasks'!$D$6:$D$1000, "Project (Billable)")</f>
        <v/>
      </c>
      <c r="E5" s="32">
        <f>SUMIFS('Daily Work Log &amp; Tasks'!$G$6:$G$1000, 'Daily Work Log &amp; Tasks'!$C$6:$C$1000, A5, 'Daily Work Log &amp; Tasks'!$D$6:$D$1000, "Training (Upskilling)")</f>
        <v/>
      </c>
      <c r="F5" s="32">
        <f>SUMIFS('Daily Work Log &amp; Tasks'!$G$6:$G$1000, 'Daily Work Log &amp; Tasks'!$C$6:$C$1000, A5, 'Daily Work Log &amp; Tasks'!$D$6:$D$1000, "Internal / Admin")</f>
        <v/>
      </c>
      <c r="G5" s="22">
        <f>IF(C5&gt;=8, "Goal Met", IF(C5&gt;=4, "In Progress", IF(C5&gt;0, "Started", "Missing")))</f>
        <v/>
      </c>
      <c r="H5" s="33">
        <f>IF(B5&gt;0, C5/B5, 0)</f>
        <v/>
      </c>
    </row>
    <row r="6" ht="21" customHeight="1">
      <c r="A6" s="34" t="inlineStr">
        <is>
          <t>Anil Kumar</t>
        </is>
      </c>
      <c r="B6" s="35" t="n">
        <v>8</v>
      </c>
      <c r="C6" s="18">
        <f>SUMIFS('Daily Work Log &amp; Tasks'!$G$6:$G$1000, 'Daily Work Log &amp; Tasks'!$C$6:$C$1000, A6)</f>
        <v/>
      </c>
      <c r="D6" s="35">
        <f>SUMIFS('Daily Work Log &amp; Tasks'!$G$6:$G$1000, 'Daily Work Log &amp; Tasks'!$C$6:$C$1000, A6, 'Daily Work Log &amp; Tasks'!$D$6:$D$1000, "Project (Billable)")</f>
        <v/>
      </c>
      <c r="E6" s="35">
        <f>SUMIFS('Daily Work Log &amp; Tasks'!$G$6:$G$1000, 'Daily Work Log &amp; Tasks'!$C$6:$C$1000, A6, 'Daily Work Log &amp; Tasks'!$D$6:$D$1000, "Training (Upskilling)")</f>
        <v/>
      </c>
      <c r="F6" s="35">
        <f>SUMIFS('Daily Work Log &amp; Tasks'!$G$6:$G$1000, 'Daily Work Log &amp; Tasks'!$C$6:$C$1000, A6, 'Daily Work Log &amp; Tasks'!$D$6:$D$1000, "Internal / Admin")</f>
        <v/>
      </c>
      <c r="G6" s="15">
        <f>IF(C6&gt;=8, "Goal Met", IF(C6&gt;=4, "In Progress", IF(C6&gt;0, "Started", "Missing")))</f>
        <v/>
      </c>
      <c r="H6" s="36">
        <f>IF(B6&gt;0, C6/B6, 0)</f>
        <v/>
      </c>
    </row>
    <row r="7" ht="21" customHeight="1">
      <c r="A7" s="31" t="inlineStr">
        <is>
          <t>Ayyappa Kamuju</t>
        </is>
      </c>
      <c r="B7" s="32" t="n">
        <v>8</v>
      </c>
      <c r="C7" s="25">
        <f>SUMIFS('Daily Work Log &amp; Tasks'!$G$6:$G$1000, 'Daily Work Log &amp; Tasks'!$C$6:$C$1000, A7)</f>
        <v/>
      </c>
      <c r="D7" s="32">
        <f>SUMIFS('Daily Work Log &amp; Tasks'!$G$6:$G$1000, 'Daily Work Log &amp; Tasks'!$C$6:$C$1000, A7, 'Daily Work Log &amp; Tasks'!$D$6:$D$1000, "Project (Billable)")</f>
        <v/>
      </c>
      <c r="E7" s="32">
        <f>SUMIFS('Daily Work Log &amp; Tasks'!$G$6:$G$1000, 'Daily Work Log &amp; Tasks'!$C$6:$C$1000, A7, 'Daily Work Log &amp; Tasks'!$D$6:$D$1000, "Training (Upskilling)")</f>
        <v/>
      </c>
      <c r="F7" s="32">
        <f>SUMIFS('Daily Work Log &amp; Tasks'!$G$6:$G$1000, 'Daily Work Log &amp; Tasks'!$C$6:$C$1000, A7, 'Daily Work Log &amp; Tasks'!$D$6:$D$1000, "Internal / Admin")</f>
        <v/>
      </c>
      <c r="G7" s="22">
        <f>IF(C7&gt;=8, "Goal Met", IF(C7&gt;=4, "In Progress", IF(C7&gt;0, "Started", "Missing")))</f>
        <v/>
      </c>
      <c r="H7" s="33">
        <f>IF(B7&gt;0, C7/B7, 0)</f>
        <v/>
      </c>
    </row>
    <row r="8" ht="21" customHeight="1">
      <c r="A8" s="34" t="inlineStr">
        <is>
          <t>Babalu Shinde</t>
        </is>
      </c>
      <c r="B8" s="35" t="n">
        <v>8</v>
      </c>
      <c r="C8" s="18">
        <f>SUMIFS('Daily Work Log &amp; Tasks'!$G$6:$G$1000, 'Daily Work Log &amp; Tasks'!$C$6:$C$1000, A8)</f>
        <v/>
      </c>
      <c r="D8" s="35">
        <f>SUMIFS('Daily Work Log &amp; Tasks'!$G$6:$G$1000, 'Daily Work Log &amp; Tasks'!$C$6:$C$1000, A8, 'Daily Work Log &amp; Tasks'!$D$6:$D$1000, "Project (Billable)")</f>
        <v/>
      </c>
      <c r="E8" s="35">
        <f>SUMIFS('Daily Work Log &amp; Tasks'!$G$6:$G$1000, 'Daily Work Log &amp; Tasks'!$C$6:$C$1000, A8, 'Daily Work Log &amp; Tasks'!$D$6:$D$1000, "Training (Upskilling)")</f>
        <v/>
      </c>
      <c r="F8" s="35">
        <f>SUMIFS('Daily Work Log &amp; Tasks'!$G$6:$G$1000, 'Daily Work Log &amp; Tasks'!$C$6:$C$1000, A8, 'Daily Work Log &amp; Tasks'!$D$6:$D$1000, "Internal / Admin")</f>
        <v/>
      </c>
      <c r="G8" s="15">
        <f>IF(C8&gt;=8, "Goal Met", IF(C8&gt;=4, "In Progress", IF(C8&gt;0, "Started", "Missing")))</f>
        <v/>
      </c>
      <c r="H8" s="36">
        <f>IF(B8&gt;0, C8/B8, 0)</f>
        <v/>
      </c>
    </row>
    <row r="9" ht="21" customHeight="1">
      <c r="A9" s="31" t="inlineStr">
        <is>
          <t>Balaji Gapat</t>
        </is>
      </c>
      <c r="B9" s="32" t="n">
        <v>8</v>
      </c>
      <c r="C9" s="25">
        <f>SUMIFS('Daily Work Log &amp; Tasks'!$G$6:$G$1000, 'Daily Work Log &amp; Tasks'!$C$6:$C$1000, A9)</f>
        <v/>
      </c>
      <c r="D9" s="32">
        <f>SUMIFS('Daily Work Log &amp; Tasks'!$G$6:$G$1000, 'Daily Work Log &amp; Tasks'!$C$6:$C$1000, A9, 'Daily Work Log &amp; Tasks'!$D$6:$D$1000, "Project (Billable)")</f>
        <v/>
      </c>
      <c r="E9" s="32">
        <f>SUMIFS('Daily Work Log &amp; Tasks'!$G$6:$G$1000, 'Daily Work Log &amp; Tasks'!$C$6:$C$1000, A9, 'Daily Work Log &amp; Tasks'!$D$6:$D$1000, "Training (Upskilling)")</f>
        <v/>
      </c>
      <c r="F9" s="32">
        <f>SUMIFS('Daily Work Log &amp; Tasks'!$G$6:$G$1000, 'Daily Work Log &amp; Tasks'!$C$6:$C$1000, A9, 'Daily Work Log &amp; Tasks'!$D$6:$D$1000, "Internal / Admin")</f>
        <v/>
      </c>
      <c r="G9" s="22">
        <f>IF(C9&gt;=8, "Goal Met", IF(C9&gt;=4, "In Progress", IF(C9&gt;0, "Started", "Missing")))</f>
        <v/>
      </c>
      <c r="H9" s="33">
        <f>IF(B9&gt;0, C9/B9, 0)</f>
        <v/>
      </c>
    </row>
    <row r="10" ht="21" customHeight="1">
      <c r="A10" s="34" t="inlineStr">
        <is>
          <t>Gargee J</t>
        </is>
      </c>
      <c r="B10" s="35" t="n">
        <v>8</v>
      </c>
      <c r="C10" s="18">
        <f>SUMIFS('Daily Work Log &amp; Tasks'!$G$6:$G$1000, 'Daily Work Log &amp; Tasks'!$C$6:$C$1000, A10)</f>
        <v/>
      </c>
      <c r="D10" s="35">
        <f>SUMIFS('Daily Work Log &amp; Tasks'!$G$6:$G$1000, 'Daily Work Log &amp; Tasks'!$C$6:$C$1000, A10, 'Daily Work Log &amp; Tasks'!$D$6:$D$1000, "Project (Billable)")</f>
        <v/>
      </c>
      <c r="E10" s="35">
        <f>SUMIFS('Daily Work Log &amp; Tasks'!$G$6:$G$1000, 'Daily Work Log &amp; Tasks'!$C$6:$C$1000, A10, 'Daily Work Log &amp; Tasks'!$D$6:$D$1000, "Training (Upskilling)")</f>
        <v/>
      </c>
      <c r="F10" s="35">
        <f>SUMIFS('Daily Work Log &amp; Tasks'!$G$6:$G$1000, 'Daily Work Log &amp; Tasks'!$C$6:$C$1000, A10, 'Daily Work Log &amp; Tasks'!$D$6:$D$1000, "Internal / Admin")</f>
        <v/>
      </c>
      <c r="G10" s="15">
        <f>IF(C10&gt;=8, "Goal Met", IF(C10&gt;=4, "In Progress", IF(C10&gt;0, "Started", "Missing")))</f>
        <v/>
      </c>
      <c r="H10" s="36">
        <f>IF(B10&gt;0, C10/B10, 0)</f>
        <v/>
      </c>
    </row>
    <row r="11" ht="21" customHeight="1">
      <c r="A11" s="31" t="inlineStr">
        <is>
          <t>Nandu B</t>
        </is>
      </c>
      <c r="B11" s="32" t="n">
        <v>8</v>
      </c>
      <c r="C11" s="25">
        <f>SUMIFS('Daily Work Log &amp; Tasks'!$G$6:$G$1000, 'Daily Work Log &amp; Tasks'!$C$6:$C$1000, A11)</f>
        <v/>
      </c>
      <c r="D11" s="32">
        <f>SUMIFS('Daily Work Log &amp; Tasks'!$G$6:$G$1000, 'Daily Work Log &amp; Tasks'!$C$6:$C$1000, A11, 'Daily Work Log &amp; Tasks'!$D$6:$D$1000, "Project (Billable)")</f>
        <v/>
      </c>
      <c r="E11" s="32">
        <f>SUMIFS('Daily Work Log &amp; Tasks'!$G$6:$G$1000, 'Daily Work Log &amp; Tasks'!$C$6:$C$1000, A11, 'Daily Work Log &amp; Tasks'!$D$6:$D$1000, "Training (Upskilling)")</f>
        <v/>
      </c>
      <c r="F11" s="32">
        <f>SUMIFS('Daily Work Log &amp; Tasks'!$G$6:$G$1000, 'Daily Work Log &amp; Tasks'!$C$6:$C$1000, A11, 'Daily Work Log &amp; Tasks'!$D$6:$D$1000, "Internal / Admin")</f>
        <v/>
      </c>
      <c r="G11" s="22">
        <f>IF(C11&gt;=8, "Goal Met", IF(C11&gt;=4, "In Progress", IF(C11&gt;0, "Started", "Missing")))</f>
        <v/>
      </c>
      <c r="H11" s="33">
        <f>IF(B11&gt;0, C11/B11, 0)</f>
        <v/>
      </c>
    </row>
    <row r="12" ht="21" customHeight="1">
      <c r="A12" s="34" t="inlineStr">
        <is>
          <t>Prajyot Jagtap</t>
        </is>
      </c>
      <c r="B12" s="35" t="n">
        <v>8</v>
      </c>
      <c r="C12" s="18">
        <f>SUMIFS('Daily Work Log &amp; Tasks'!$G$6:$G$1000, 'Daily Work Log &amp; Tasks'!$C$6:$C$1000, A12)</f>
        <v/>
      </c>
      <c r="D12" s="35">
        <f>SUMIFS('Daily Work Log &amp; Tasks'!$G$6:$G$1000, 'Daily Work Log &amp; Tasks'!$C$6:$C$1000, A12, 'Daily Work Log &amp; Tasks'!$D$6:$D$1000, "Project (Billable)")</f>
        <v/>
      </c>
      <c r="E12" s="35">
        <f>SUMIFS('Daily Work Log &amp; Tasks'!$G$6:$G$1000, 'Daily Work Log &amp; Tasks'!$C$6:$C$1000, A12, 'Daily Work Log &amp; Tasks'!$D$6:$D$1000, "Training (Upskilling)")</f>
        <v/>
      </c>
      <c r="F12" s="35">
        <f>SUMIFS('Daily Work Log &amp; Tasks'!$G$6:$G$1000, 'Daily Work Log &amp; Tasks'!$C$6:$C$1000, A12, 'Daily Work Log &amp; Tasks'!$D$6:$D$1000, "Internal / Admin")</f>
        <v/>
      </c>
      <c r="G12" s="15">
        <f>IF(C12&gt;=8, "Goal Met", IF(C12&gt;=4, "In Progress", IF(C12&gt;0, "Started", "Missing")))</f>
        <v/>
      </c>
      <c r="H12" s="36">
        <f>IF(B12&gt;0, C12/B12, 0)</f>
        <v/>
      </c>
    </row>
    <row r="13" ht="21" customHeight="1">
      <c r="A13" s="31" t="inlineStr">
        <is>
          <t>Pranav</t>
        </is>
      </c>
      <c r="B13" s="32" t="n">
        <v>8</v>
      </c>
      <c r="C13" s="25">
        <f>SUMIFS('Daily Work Log &amp; Tasks'!$G$6:$G$1000, 'Daily Work Log &amp; Tasks'!$C$6:$C$1000, A13)</f>
        <v/>
      </c>
      <c r="D13" s="32">
        <f>SUMIFS('Daily Work Log &amp; Tasks'!$G$6:$G$1000, 'Daily Work Log &amp; Tasks'!$C$6:$C$1000, A13, 'Daily Work Log &amp; Tasks'!$D$6:$D$1000, "Project (Billable)")</f>
        <v/>
      </c>
      <c r="E13" s="32">
        <f>SUMIFS('Daily Work Log &amp; Tasks'!$G$6:$G$1000, 'Daily Work Log &amp; Tasks'!$C$6:$C$1000, A13, 'Daily Work Log &amp; Tasks'!$D$6:$D$1000, "Training (Upskilling)")</f>
        <v/>
      </c>
      <c r="F13" s="32">
        <f>SUMIFS('Daily Work Log &amp; Tasks'!$G$6:$G$1000, 'Daily Work Log &amp; Tasks'!$C$6:$C$1000, A13, 'Daily Work Log &amp; Tasks'!$D$6:$D$1000, "Internal / Admin")</f>
        <v/>
      </c>
      <c r="G13" s="22">
        <f>IF(C13&gt;=8, "Goal Met", IF(C13&gt;=4, "In Progress", IF(C13&gt;0, "Started", "Missing")))</f>
        <v/>
      </c>
      <c r="H13" s="33">
        <f>IF(B13&gt;0, C13/B13, 0)</f>
        <v/>
      </c>
    </row>
    <row r="14" ht="21" customHeight="1">
      <c r="A14" s="34" t="inlineStr">
        <is>
          <t>Sanket Jadhav</t>
        </is>
      </c>
      <c r="B14" s="35" t="n">
        <v>8</v>
      </c>
      <c r="C14" s="18">
        <f>SUMIFS('Daily Work Log &amp; Tasks'!$G$6:$G$1000, 'Daily Work Log &amp; Tasks'!$C$6:$C$1000, A14)</f>
        <v/>
      </c>
      <c r="D14" s="35">
        <f>SUMIFS('Daily Work Log &amp; Tasks'!$G$6:$G$1000, 'Daily Work Log &amp; Tasks'!$C$6:$C$1000, A14, 'Daily Work Log &amp; Tasks'!$D$6:$D$1000, "Project (Billable)")</f>
        <v/>
      </c>
      <c r="E14" s="35">
        <f>SUMIFS('Daily Work Log &amp; Tasks'!$G$6:$G$1000, 'Daily Work Log &amp; Tasks'!$C$6:$C$1000, A14, 'Daily Work Log &amp; Tasks'!$D$6:$D$1000, "Training (Upskilling)")</f>
        <v/>
      </c>
      <c r="F14" s="35">
        <f>SUMIFS('Daily Work Log &amp; Tasks'!$G$6:$G$1000, 'Daily Work Log &amp; Tasks'!$C$6:$C$1000, A14, 'Daily Work Log &amp; Tasks'!$D$6:$D$1000, "Internal / Admin")</f>
        <v/>
      </c>
      <c r="G14" s="15">
        <f>IF(C14&gt;=8, "Goal Met", IF(C14&gt;=4, "In Progress", IF(C14&gt;0, "Started", "Missing")))</f>
        <v/>
      </c>
      <c r="H14" s="36">
        <f>IF(B14&gt;0, C14/B14, 0)</f>
        <v/>
      </c>
    </row>
    <row r="15" ht="21" customHeight="1">
      <c r="A15" s="31" t="inlineStr">
        <is>
          <t>Sumit Wani</t>
        </is>
      </c>
      <c r="B15" s="32" t="n">
        <v>8</v>
      </c>
      <c r="C15" s="25">
        <f>SUMIFS('Daily Work Log &amp; Tasks'!$G$6:$G$1000, 'Daily Work Log &amp; Tasks'!$C$6:$C$1000, A15)</f>
        <v/>
      </c>
      <c r="D15" s="32">
        <f>SUMIFS('Daily Work Log &amp; Tasks'!$G$6:$G$1000, 'Daily Work Log &amp; Tasks'!$C$6:$C$1000, A15, 'Daily Work Log &amp; Tasks'!$D$6:$D$1000, "Project (Billable)")</f>
        <v/>
      </c>
      <c r="E15" s="32">
        <f>SUMIFS('Daily Work Log &amp; Tasks'!$G$6:$G$1000, 'Daily Work Log &amp; Tasks'!$C$6:$C$1000, A15, 'Daily Work Log &amp; Tasks'!$D$6:$D$1000, "Training (Upskilling)")</f>
        <v/>
      </c>
      <c r="F15" s="32">
        <f>SUMIFS('Daily Work Log &amp; Tasks'!$G$6:$G$1000, 'Daily Work Log &amp; Tasks'!$C$6:$C$1000, A15, 'Daily Work Log &amp; Tasks'!$D$6:$D$1000, "Internal / Admin")</f>
        <v/>
      </c>
      <c r="G15" s="22">
        <f>IF(C15&gt;=8, "Goal Met", IF(C15&gt;=4, "In Progress", IF(C15&gt;0, "Started", "Missing")))</f>
        <v/>
      </c>
      <c r="H15" s="33">
        <f>IF(B15&gt;0, C15/B15, 0)</f>
        <v/>
      </c>
    </row>
    <row r="16" ht="21" customHeight="1">
      <c r="A16" s="34" t="inlineStr">
        <is>
          <t>Surender Kumar</t>
        </is>
      </c>
      <c r="B16" s="35" t="n">
        <v>8</v>
      </c>
      <c r="C16" s="18">
        <f>SUMIFS('Daily Work Log &amp; Tasks'!$G$6:$G$1000, 'Daily Work Log &amp; Tasks'!$C$6:$C$1000, A16)</f>
        <v/>
      </c>
      <c r="D16" s="35">
        <f>SUMIFS('Daily Work Log &amp; Tasks'!$G$6:$G$1000, 'Daily Work Log &amp; Tasks'!$C$6:$C$1000, A16, 'Daily Work Log &amp; Tasks'!$D$6:$D$1000, "Project (Billable)")</f>
        <v/>
      </c>
      <c r="E16" s="35">
        <f>SUMIFS('Daily Work Log &amp; Tasks'!$G$6:$G$1000, 'Daily Work Log &amp; Tasks'!$C$6:$C$1000, A16, 'Daily Work Log &amp; Tasks'!$D$6:$D$1000, "Training (Upskilling)")</f>
        <v/>
      </c>
      <c r="F16" s="35">
        <f>SUMIFS('Daily Work Log &amp; Tasks'!$G$6:$G$1000, 'Daily Work Log &amp; Tasks'!$C$6:$C$1000, A16, 'Daily Work Log &amp; Tasks'!$D$6:$D$1000, "Internal / Admin")</f>
        <v/>
      </c>
      <c r="G16" s="15">
        <f>IF(C16&gt;=8, "Goal Met", IF(C16&gt;=4, "In Progress", IF(C16&gt;0, "Started", "Missing")))</f>
        <v/>
      </c>
      <c r="H16" s="36">
        <f>IF(B16&gt;0, C16/B16, 0)</f>
        <v/>
      </c>
    </row>
    <row r="17" ht="21" customHeight="1">
      <c r="A17" s="31" t="inlineStr">
        <is>
          <t>Viswateja Balla</t>
        </is>
      </c>
      <c r="B17" s="32" t="n">
        <v>8</v>
      </c>
      <c r="C17" s="25">
        <f>SUMIFS('Daily Work Log &amp; Tasks'!$G$6:$G$1000, 'Daily Work Log &amp; Tasks'!$C$6:$C$1000, A17)</f>
        <v/>
      </c>
      <c r="D17" s="32">
        <f>SUMIFS('Daily Work Log &amp; Tasks'!$G$6:$G$1000, 'Daily Work Log &amp; Tasks'!$C$6:$C$1000, A17, 'Daily Work Log &amp; Tasks'!$D$6:$D$1000, "Project (Billable)")</f>
        <v/>
      </c>
      <c r="E17" s="32">
        <f>SUMIFS('Daily Work Log &amp; Tasks'!$G$6:$G$1000, 'Daily Work Log &amp; Tasks'!$C$6:$C$1000, A17, 'Daily Work Log &amp; Tasks'!$D$6:$D$1000, "Training (Upskilling)")</f>
        <v/>
      </c>
      <c r="F17" s="32">
        <f>SUMIFS('Daily Work Log &amp; Tasks'!$G$6:$G$1000, 'Daily Work Log &amp; Tasks'!$C$6:$C$1000, A17, 'Daily Work Log &amp; Tasks'!$D$6:$D$1000, "Internal / Admin")</f>
        <v/>
      </c>
      <c r="G17" s="22">
        <f>IF(C17&gt;=8, "Goal Met", IF(C17&gt;=4, "In Progress", IF(C17&gt;0, "Started", "Missing")))</f>
        <v/>
      </c>
      <c r="H17" s="33">
        <f>IF(B17&gt;0, C17/B17, 0)</f>
        <v/>
      </c>
    </row>
    <row r="18" ht="24" customHeight="1">
      <c r="A18" s="37" t="inlineStr">
        <is>
          <t>TEAM TOTAL</t>
        </is>
      </c>
      <c r="B18" s="38">
        <f>SUM(B5:B17)</f>
        <v/>
      </c>
      <c r="C18" s="38">
        <f>SUM(C5:C17)</f>
        <v/>
      </c>
      <c r="D18" s="39">
        <f>SUM(D5:D17)</f>
        <v/>
      </c>
      <c r="E18" s="40">
        <f>SUM(E5:E17)</f>
        <v/>
      </c>
      <c r="F18" s="41">
        <f>SUM(F5:F17)</f>
        <v/>
      </c>
      <c r="G18" s="42">
        <f>COUNTIF(G5:G17, "*Met*") &amp; " of 13 Met"</f>
        <v/>
      </c>
      <c r="H18" s="43">
        <f>IF(B18&gt;0, C18/B18, 0)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 outlineLevelCol="0"/>
  <cols>
    <col width="22" customWidth="1" min="1" max="1"/>
    <col width="22" customWidth="1" min="2" max="2"/>
    <col width="32" customWidth="1" min="3" max="3"/>
    <col width="18" customWidth="1" min="4" max="4"/>
    <col width="16" customWidth="1" min="5" max="5"/>
  </cols>
  <sheetData>
    <row r="1">
      <c r="A1" s="44" t="inlineStr">
        <is>
          <t>Engineers (13)</t>
        </is>
      </c>
      <c r="B1" s="44" t="inlineStr">
        <is>
          <t>Categories</t>
        </is>
      </c>
      <c r="C1" s="44" t="inlineStr">
        <is>
          <t>Clients &amp; Domains</t>
        </is>
      </c>
      <c r="D1" s="44" t="inlineStr">
        <is>
          <t>Statuses</t>
        </is>
      </c>
      <c r="E1" s="44" t="inlineStr">
        <is>
          <t>Priorities</t>
        </is>
      </c>
    </row>
    <row r="2">
      <c r="A2" s="45" t="inlineStr">
        <is>
          <t>Anagha Shete</t>
        </is>
      </c>
      <c r="B2" s="45" t="inlineStr">
        <is>
          <t>Project (Billable)</t>
        </is>
      </c>
      <c r="C2" s="45" t="inlineStr">
        <is>
          <t>CWG</t>
        </is>
      </c>
      <c r="D2" s="45" t="inlineStr">
        <is>
          <t>Completed</t>
        </is>
      </c>
      <c r="E2" s="45" t="inlineStr">
        <is>
          <t>Critical</t>
        </is>
      </c>
    </row>
    <row r="3">
      <c r="A3" s="45" t="inlineStr">
        <is>
          <t>Anil Kumar</t>
        </is>
      </c>
      <c r="B3" s="45" t="inlineStr">
        <is>
          <t>Training (Upskilling)</t>
        </is>
      </c>
      <c r="C3" s="45" t="inlineStr">
        <is>
          <t>Detex</t>
        </is>
      </c>
      <c r="D3" s="45" t="inlineStr">
        <is>
          <t>In Progress</t>
        </is>
      </c>
      <c r="E3" s="45" t="inlineStr">
        <is>
          <t>High</t>
        </is>
      </c>
    </row>
    <row r="4">
      <c r="A4" s="45" t="inlineStr">
        <is>
          <t>Ayyappa Kamuju</t>
        </is>
      </c>
      <c r="B4" s="45" t="inlineStr">
        <is>
          <t>Internal / Admin</t>
        </is>
      </c>
      <c r="C4" s="45" t="inlineStr">
        <is>
          <t>ArvinSango</t>
        </is>
      </c>
      <c r="D4" s="45" t="inlineStr">
        <is>
          <t>Blocked</t>
        </is>
      </c>
      <c r="E4" s="45" t="inlineStr">
        <is>
          <t>Medium</t>
        </is>
      </c>
    </row>
    <row r="5">
      <c r="A5" s="45" t="inlineStr">
        <is>
          <t>Babalu Shinde</t>
        </is>
      </c>
      <c r="B5" s="45" t="inlineStr">
        <is>
          <t>PM</t>
        </is>
      </c>
      <c r="C5" s="45" t="inlineStr">
        <is>
          <t>Amcor</t>
        </is>
      </c>
      <c r="D5" s="45" t="inlineStr">
        <is>
          <t>Pending Review</t>
        </is>
      </c>
      <c r="E5" s="45" t="inlineStr">
        <is>
          <t>Low</t>
        </is>
      </c>
    </row>
    <row r="6">
      <c r="A6" s="45" t="inlineStr">
        <is>
          <t>Balaji Gapat</t>
        </is>
      </c>
      <c r="B6" s="45" t="inlineStr"/>
      <c r="C6" s="45" t="inlineStr">
        <is>
          <t>bioMérieux</t>
        </is>
      </c>
      <c r="D6" s="45" t="inlineStr"/>
      <c r="E6" s="45" t="inlineStr"/>
    </row>
    <row r="7">
      <c r="A7" s="45" t="inlineStr">
        <is>
          <t>Gargee J</t>
        </is>
      </c>
      <c r="B7" s="45" t="inlineStr"/>
      <c r="C7" s="45" t="inlineStr">
        <is>
          <t>Rev Group</t>
        </is>
      </c>
      <c r="D7" s="45" t="inlineStr"/>
      <c r="E7" s="45" t="inlineStr"/>
    </row>
    <row r="8">
      <c r="A8" s="45" t="inlineStr">
        <is>
          <t>Nandu B</t>
        </is>
      </c>
      <c r="B8" s="45" t="inlineStr"/>
      <c r="C8" s="45" t="inlineStr">
        <is>
          <t>Windchill Customization &amp; APIs</t>
        </is>
      </c>
      <c r="D8" s="45" t="inlineStr"/>
      <c r="E8" s="45" t="inlineStr"/>
    </row>
    <row r="9">
      <c r="A9" s="45" t="inlineStr">
        <is>
          <t>Prajyot Jagtap</t>
        </is>
      </c>
      <c r="B9" s="45" t="inlineStr"/>
      <c r="C9" s="45" t="inlineStr">
        <is>
          <t>Windchill Administration &amp; Config</t>
        </is>
      </c>
      <c r="D9" s="45" t="inlineStr"/>
      <c r="E9" s="45" t="inlineStr"/>
    </row>
    <row r="10">
      <c r="A10" s="45" t="inlineStr">
        <is>
          <t>Pranav</t>
        </is>
      </c>
      <c r="B10" s="45" t="inlineStr"/>
      <c r="C10" s="45" t="inlineStr">
        <is>
          <t>ThingWorx IIoT &amp; Integrations</t>
        </is>
      </c>
      <c r="D10" s="45" t="inlineStr"/>
      <c r="E10" s="45" t="inlineStr"/>
    </row>
    <row r="11">
      <c r="A11" s="45" t="inlineStr">
        <is>
          <t>Sanket Jadhav</t>
        </is>
      </c>
      <c r="B11" s="45" t="inlineStr"/>
      <c r="C11" s="45" t="inlineStr">
        <is>
          <t>Creo CAD Automation &amp; Toolkit</t>
        </is>
      </c>
      <c r="D11" s="45" t="inlineStr"/>
      <c r="E11" s="45" t="inlineStr"/>
    </row>
    <row r="12">
      <c r="A12" s="45" t="inlineStr">
        <is>
          <t>Sumit Wani</t>
        </is>
      </c>
      <c r="B12" s="45" t="inlineStr"/>
      <c r="C12" s="45" t="inlineStr">
        <is>
          <t>Java &amp; Spring Boot Development</t>
        </is>
      </c>
      <c r="D12" s="45" t="inlineStr"/>
      <c r="E12" s="45" t="inlineStr"/>
    </row>
    <row r="13">
      <c r="A13" s="45" t="inlineStr">
        <is>
          <t>Surender Kumar</t>
        </is>
      </c>
      <c r="B13" s="45" t="inlineStr"/>
      <c r="C13" s="45" t="inlineStr">
        <is>
          <t>Azure Cloud &amp; SWA Architecture</t>
        </is>
      </c>
      <c r="D13" s="45" t="inlineStr"/>
      <c r="E13" s="45" t="inlineStr"/>
    </row>
    <row r="14">
      <c r="A14" s="45" t="inlineStr">
        <is>
          <t>Viswateja Balla</t>
        </is>
      </c>
      <c r="B14" s="45" t="inlineStr"/>
      <c r="C14" s="45" t="inlineStr">
        <is>
          <t>Python &amp; Scripting Automation</t>
        </is>
      </c>
      <c r="D14" s="45" t="inlineStr"/>
      <c r="E14" s="45" t="inlineStr"/>
    </row>
    <row r="15">
      <c r="A15" s="45" t="inlineStr"/>
      <c r="B15" s="45" t="inlineStr"/>
      <c r="C15" s="45" t="inlineStr">
        <is>
          <t>PLM Architecture &amp; Migration</t>
        </is>
      </c>
      <c r="D15" s="45" t="inlineStr"/>
      <c r="E15" s="45" t="inlineStr"/>
    </row>
    <row r="16">
      <c r="A16" s="45" t="inlineStr"/>
      <c r="B16" s="45" t="inlineStr"/>
      <c r="C16" s="45" t="inlineStr">
        <is>
          <t>Daily Standup / Team Sync</t>
        </is>
      </c>
      <c r="D16" s="45" t="inlineStr"/>
      <c r="E16" s="45" t="inlineStr"/>
    </row>
    <row r="17">
      <c r="A17" s="45" t="inlineStr"/>
      <c r="B17" s="45" t="inlineStr"/>
      <c r="C17" s="45" t="inlineStr">
        <is>
          <t>Technical Peer Review</t>
        </is>
      </c>
      <c r="D17" s="45" t="inlineStr"/>
      <c r="E17" s="45" t="inlineStr"/>
    </row>
    <row r="18">
      <c r="A18" s="45" t="inlineStr"/>
      <c r="B18" s="45" t="inlineStr"/>
      <c r="C18" s="45" t="inlineStr">
        <is>
          <t>Internal SwiftPLM</t>
        </is>
      </c>
      <c r="D18" s="45" t="inlineStr"/>
      <c r="E18" s="45" t="inlineStr"/>
    </row>
    <row r="19">
      <c r="A19" s="45" t="inlineStr"/>
      <c r="B19" s="45" t="inlineStr"/>
      <c r="C19" s="45" t="inlineStr">
        <is>
          <t>Other...</t>
        </is>
      </c>
      <c r="D19" s="45" t="inlineStr"/>
      <c r="E19" s="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2026-09-09T11:37:07Z</dcterms:created>
  <dcterms:modified xmlns:dcterms="http://purl.org/dc/terms/" xmlns:xsi="http://www.w3.org/2001/XMLSchema-instance" xsi:type="dcterms:W3CDTF">2026-09-09T11:37:07Z</dcterms:modified>
</cp:coreProperties>
</file>